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<sst xmlns="http://schemas.openxmlformats.org/spreadsheetml/2006/main" count="7794" uniqueCount="729">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</sst>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G19" sqref="G19:G2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5" zoomScaleNormal="75" zoomScalePageLayoutView="0" workbookViewId="0" topLeftCell="C7">
      <pane xSplit="3" ySplit="10" topLeftCell="R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39" sqref="V3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26.292</v>
      </c>
      <c r="G20" s="48">
        <f t="shared" si="0"/>
        <v>19.064999999999998</v>
      </c>
      <c r="H20" s="48">
        <f t="shared" si="0"/>
        <v>3.906</v>
      </c>
      <c r="I20" s="48">
        <f t="shared" si="0"/>
        <v>0</v>
      </c>
      <c r="J20" s="48">
        <f t="shared" si="0"/>
        <v>3.701</v>
      </c>
      <c r="K20" s="48">
        <f t="shared" si="0"/>
        <v>11.458</v>
      </c>
      <c r="L20" s="48">
        <f t="shared" si="0"/>
        <v>7.227</v>
      </c>
      <c r="M20" s="48">
        <f t="shared" si="0"/>
        <v>0</v>
      </c>
      <c r="N20" s="48">
        <f t="shared" si="0"/>
        <v>0</v>
      </c>
      <c r="O20" s="48">
        <f t="shared" si="0"/>
        <v>1.764</v>
      </c>
      <c r="P20" s="48">
        <f t="shared" si="0"/>
        <v>5.463</v>
      </c>
      <c r="Q20" s="48">
        <f>IF(G20=0,0,T20/G20)</f>
        <v>3.055036226068713</v>
      </c>
      <c r="R20" s="48">
        <f>IF(L20=0,0,U20/L20)</f>
        <v>3.0861699999999996</v>
      </c>
      <c r="S20" s="48">
        <f>SUM(S21:S24)</f>
        <v>80.54801624</v>
      </c>
      <c r="T20" s="48">
        <f>SUM(T21:T24)</f>
        <v>58.24426565</v>
      </c>
      <c r="U20" s="48">
        <f>SUM(U21:U24)</f>
        <v>22.30375059</v>
      </c>
      <c r="V20" s="48">
        <f>SUM(V21:V24)</f>
        <v>0</v>
      </c>
      <c r="W20" s="131">
        <f>SUM(W21:W24)</f>
        <v>80.54801624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9.065</v>
      </c>
      <c r="G22" s="48">
        <f>H22+I22+J22+K22</f>
        <v>9.065</v>
      </c>
      <c r="H22" s="56">
        <v>3.906</v>
      </c>
      <c r="I22" s="56"/>
      <c r="J22" s="56"/>
      <c r="K22" s="56">
        <v>5.159</v>
      </c>
      <c r="L22" s="48">
        <f>M22+N22+O22+P22</f>
        <v>0</v>
      </c>
      <c r="M22" s="56"/>
      <c r="N22" s="56"/>
      <c r="O22" s="56"/>
      <c r="P22" s="56"/>
      <c r="Q22" s="56">
        <v>2.57501</v>
      </c>
      <c r="R22" s="56">
        <v>2.80407</v>
      </c>
      <c r="S22" s="48">
        <f>T22+U22</f>
        <v>23.342465649999998</v>
      </c>
      <c r="T22" s="56">
        <f>G22*Q22</f>
        <v>23.342465649999998</v>
      </c>
      <c r="U22" s="56">
        <f>L22*R22</f>
        <v>0</v>
      </c>
      <c r="V22" s="56">
        <v>0</v>
      </c>
      <c r="W22" s="57">
        <f>S22-V22</f>
        <v>23.342465649999998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17.227</v>
      </c>
      <c r="G23" s="48">
        <f>H23+I23+J23+K23</f>
        <v>10</v>
      </c>
      <c r="H23" s="56"/>
      <c r="I23" s="56"/>
      <c r="J23" s="56">
        <v>3.701</v>
      </c>
      <c r="K23" s="56">
        <v>6.299</v>
      </c>
      <c r="L23" s="48">
        <f>M23+N23+O23+P23</f>
        <v>7.227</v>
      </c>
      <c r="M23" s="56"/>
      <c r="N23" s="56"/>
      <c r="O23" s="56">
        <v>1.764</v>
      </c>
      <c r="P23" s="56">
        <v>5.463</v>
      </c>
      <c r="Q23" s="56">
        <v>3.49018</v>
      </c>
      <c r="R23" s="56">
        <v>3.08617</v>
      </c>
      <c r="S23" s="48">
        <f>T23+U23</f>
        <v>57.20555059</v>
      </c>
      <c r="T23" s="56">
        <f>G23*Q23</f>
        <v>34.9018</v>
      </c>
      <c r="U23" s="56">
        <f>L23*R23</f>
        <v>22.30375059</v>
      </c>
      <c r="V23" s="56"/>
      <c r="W23" s="57">
        <f>S23-V23</f>
        <v>57.20555059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2023-07-18T04:11:37Z</cp:lastPrinted>
  <dcterms:created xsi:type="dcterms:W3CDTF">2009-01-25T23:42:29Z</dcterms:created>
  <dcterms:modified xsi:type="dcterms:W3CDTF">2023-07-18T10:47:19Z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